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19035" windowHeight="8310" activeTab="0"/>
  </bookViews>
  <sheets>
    <sheet name="Лист1" sheetId="1" r:id="rId1"/>
  </sheets>
  <definedNames>
    <definedName name="_xlnm.Print_Area" localSheetId="0">'Лист1'!$A$1:$N$25</definedName>
  </definedNames>
  <calcPr fullCalcOnLoad="1"/>
</workbook>
</file>

<file path=xl/sharedStrings.xml><?xml version="1.0" encoding="utf-8"?>
<sst xmlns="http://schemas.openxmlformats.org/spreadsheetml/2006/main" count="43" uniqueCount="35">
  <si>
    <t>Код</t>
  </si>
  <si>
    <t xml:space="preserve"> Назва </t>
  </si>
  <si>
    <t>Податок на прибуток підприємств та фінансових установ комунальної власності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</si>
  <si>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</si>
  <si>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</si>
  <si>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</si>
  <si>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</si>
  <si>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</si>
  <si>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</si>
  <si>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</si>
  <si>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</si>
  <si>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</si>
  <si>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</si>
  <si>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Єдиний податок з юридичних осіб</t>
  </si>
  <si>
    <t>Податок на доходи фізичних осіб, що сплачуються податковими агентами із доходів платника податку у вигляді заробітної плати</t>
  </si>
  <si>
    <t>Податок на доходи фізичних осіб, що сплачуються податковими агентами із доходів платника податку інших ніж заробітної плати</t>
  </si>
  <si>
    <t>Податок на доходи фізичних осіб, що сплачуються фізичними особами за результатами річного декларування</t>
  </si>
  <si>
    <t xml:space="preserve">ВСЬОГО </t>
  </si>
  <si>
    <t>Акцизний податок з реалізації суб'єктами господарювання роздрібної торгівлі підакцизних товарів</t>
  </si>
  <si>
    <t>Сергіївка</t>
  </si>
  <si>
    <t>Розбишівка</t>
  </si>
  <si>
    <t>Качанове</t>
  </si>
  <si>
    <t>план на</t>
  </si>
  <si>
    <t xml:space="preserve">план на </t>
  </si>
  <si>
    <t>виконання</t>
  </si>
  <si>
    <t>%</t>
  </si>
  <si>
    <t>ОТГ</t>
  </si>
  <si>
    <t>факт</t>
  </si>
  <si>
    <t>перевиконання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</si>
  <si>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</si>
  <si>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Адміністративні штрафи та інші санкції </t>
  </si>
  <si>
    <t xml:space="preserve">Інші надходження </t>
  </si>
  <si>
    <t>Надходження від орендної плати за користування цілісним майновим комплексом та іншим майном, що перебувають у комунальній власності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</si>
  <si>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</si>
  <si>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з 01.01.2017 - 31.12.2017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</si>
</sst>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sz val="8"/>
      <color indexed="5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8"/>
      <color rgb="FF92D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vertical="top"/>
    </xf>
    <xf numFmtId="0" fontId="4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44" fillId="33" borderId="10" xfId="0" applyNumberFormat="1" applyFont="1" applyFill="1" applyBorder="1" applyAlignment="1">
      <alignment horizontal="left"/>
    </xf>
    <xf numFmtId="2" fontId="43" fillId="33" borderId="10" xfId="0" applyNumberFormat="1" applyFont="1" applyFill="1" applyBorder="1" applyAlignment="1">
      <alignment horizontal="left"/>
    </xf>
    <xf numFmtId="2" fontId="43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2" fontId="45" fillId="0" borderId="10" xfId="0" applyNumberFormat="1" applyFont="1" applyBorder="1" applyAlignment="1">
      <alignment wrapText="1"/>
    </xf>
    <xf numFmtId="2" fontId="44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2" fontId="43" fillId="0" borderId="10" xfId="0" applyNumberFormat="1" applyFont="1" applyBorder="1" applyAlignment="1">
      <alignment vertical="top" wrapText="1"/>
    </xf>
    <xf numFmtId="2" fontId="44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left" vertical="top"/>
    </xf>
    <xf numFmtId="2" fontId="44" fillId="0" borderId="10" xfId="0" applyNumberFormat="1" applyFont="1" applyBorder="1" applyAlignment="1">
      <alignment horizontal="left" vertical="top"/>
    </xf>
    <xf numFmtId="0" fontId="0" fillId="0" borderId="12" xfId="0" applyBorder="1" applyAlignment="1">
      <alignment vertical="top"/>
    </xf>
    <xf numFmtId="2" fontId="43" fillId="0" borderId="12" xfId="0" applyNumberFormat="1" applyFont="1" applyBorder="1" applyAlignment="1">
      <alignment vertical="top" wrapText="1"/>
    </xf>
    <xf numFmtId="2" fontId="43" fillId="0" borderId="12" xfId="0" applyNumberFormat="1" applyFont="1" applyBorder="1" applyAlignment="1">
      <alignment horizontal="left" vertical="top"/>
    </xf>
    <xf numFmtId="2" fontId="44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2" fontId="43" fillId="0" borderId="13" xfId="0" applyNumberFormat="1" applyFont="1" applyBorder="1" applyAlignment="1">
      <alignment vertical="top" wrapText="1"/>
    </xf>
    <xf numFmtId="2" fontId="44" fillId="0" borderId="13" xfId="0" applyNumberFormat="1" applyFont="1" applyBorder="1" applyAlignment="1">
      <alignment vertical="top" wrapText="1"/>
    </xf>
    <xf numFmtId="2" fontId="43" fillId="0" borderId="13" xfId="0" applyNumberFormat="1" applyFont="1" applyBorder="1" applyAlignment="1">
      <alignment horizontal="left" vertical="top"/>
    </xf>
    <xf numFmtId="2" fontId="44" fillId="0" borderId="13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4" fontId="4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/>
    </xf>
    <xf numFmtId="4" fontId="1" fillId="0" borderId="13" xfId="0" applyNumberFormat="1" applyFont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zoomScalePageLayoutView="0" workbookViewId="0" topLeftCell="A16">
      <selection activeCell="G21" sqref="G21"/>
    </sheetView>
  </sheetViews>
  <sheetFormatPr defaultColWidth="9.00390625" defaultRowHeight="12.75"/>
  <cols>
    <col min="2" max="2" width="37.00390625" style="0" customWidth="1"/>
    <col min="3" max="3" width="11.375" style="0" customWidth="1"/>
    <col min="4" max="4" width="13.375" style="0" bestFit="1" customWidth="1"/>
    <col min="5" max="5" width="10.375" style="0" customWidth="1"/>
    <col min="6" max="6" width="10.75390625" style="0" customWidth="1"/>
    <col min="7" max="7" width="12.25390625" style="0" bestFit="1" customWidth="1"/>
    <col min="8" max="8" width="7.875" style="0" customWidth="1"/>
    <col min="9" max="9" width="10.75390625" style="0" customWidth="1"/>
    <col min="10" max="10" width="12.25390625" style="0" bestFit="1" customWidth="1"/>
    <col min="11" max="11" width="8.00390625" style="0" customWidth="1"/>
    <col min="12" max="12" width="12.125" style="0" customWidth="1"/>
    <col min="13" max="13" width="12.25390625" style="0" bestFit="1" customWidth="1"/>
    <col min="14" max="14" width="10.125" style="0" customWidth="1"/>
  </cols>
  <sheetData>
    <row r="1" spans="1:14" ht="12.75">
      <c r="A1" s="2"/>
      <c r="B1" s="1" t="s">
        <v>34</v>
      </c>
      <c r="C1" s="1" t="s">
        <v>22</v>
      </c>
      <c r="D1" s="1" t="s">
        <v>26</v>
      </c>
      <c r="E1" s="1" t="s">
        <v>24</v>
      </c>
      <c r="F1" s="6" t="s">
        <v>22</v>
      </c>
      <c r="G1" s="8" t="s">
        <v>19</v>
      </c>
      <c r="H1" s="7" t="s">
        <v>24</v>
      </c>
      <c r="I1" s="6" t="s">
        <v>23</v>
      </c>
      <c r="J1" s="8" t="s">
        <v>20</v>
      </c>
      <c r="K1" s="7" t="s">
        <v>24</v>
      </c>
      <c r="L1" s="6" t="s">
        <v>23</v>
      </c>
      <c r="M1" s="8" t="s">
        <v>21</v>
      </c>
      <c r="N1" s="7" t="s">
        <v>24</v>
      </c>
    </row>
    <row r="2" spans="1:14" ht="12.75">
      <c r="A2" s="2" t="s">
        <v>0</v>
      </c>
      <c r="B2" s="2" t="s">
        <v>1</v>
      </c>
      <c r="C2" s="2"/>
      <c r="D2" s="2" t="s">
        <v>27</v>
      </c>
      <c r="E2" s="2" t="s">
        <v>25</v>
      </c>
      <c r="F2" s="6"/>
      <c r="G2" s="8"/>
      <c r="H2" s="7" t="s">
        <v>25</v>
      </c>
      <c r="I2" s="6"/>
      <c r="J2" s="8"/>
      <c r="K2" s="7" t="s">
        <v>25</v>
      </c>
      <c r="L2" s="6"/>
      <c r="M2" s="8"/>
      <c r="N2" s="7" t="s">
        <v>25</v>
      </c>
    </row>
    <row r="3" spans="1:14" ht="51">
      <c r="A3" s="5">
        <v>11010100</v>
      </c>
      <c r="B3" s="3" t="s">
        <v>14</v>
      </c>
      <c r="C3" s="20">
        <f>SUM(F3+I3+L3)</f>
        <v>3817340</v>
      </c>
      <c r="D3" s="34">
        <f>SUM(G3+J3+M3)</f>
        <v>3981581.98</v>
      </c>
      <c r="E3" s="21">
        <f>SUM(D3*100/C3)</f>
        <v>104.30252427082733</v>
      </c>
      <c r="F3" s="22">
        <v>636050</v>
      </c>
      <c r="G3" s="38">
        <v>731124.21</v>
      </c>
      <c r="H3" s="23">
        <f>SUM(G3*100/F3)</f>
        <v>114.94760003144407</v>
      </c>
      <c r="I3" s="22">
        <v>1343240</v>
      </c>
      <c r="J3" s="38">
        <v>1282590.45</v>
      </c>
      <c r="K3" s="23">
        <f>SUM(J3*100/I3)</f>
        <v>95.48483145230934</v>
      </c>
      <c r="L3" s="22">
        <v>1838050</v>
      </c>
      <c r="M3" s="38">
        <v>1967867.32</v>
      </c>
      <c r="N3" s="23">
        <f>SUM(M3*100/L3)</f>
        <v>107.06277413563288</v>
      </c>
    </row>
    <row r="4" spans="1:14" ht="51">
      <c r="A4" s="5">
        <v>11010400</v>
      </c>
      <c r="B4" s="3" t="s">
        <v>15</v>
      </c>
      <c r="C4" s="20">
        <f aca="true" t="shared" si="0" ref="C4:C23">SUM(F4+I4+L4)</f>
        <v>1787900</v>
      </c>
      <c r="D4" s="34">
        <f aca="true" t="shared" si="1" ref="D4:D23">SUM(G4+J4+M4)</f>
        <v>2401637.37</v>
      </c>
      <c r="E4" s="21">
        <f>SUM(D4*100/C4)</f>
        <v>134.32727613401198</v>
      </c>
      <c r="F4" s="22">
        <v>626460</v>
      </c>
      <c r="G4" s="38">
        <v>1117643.43</v>
      </c>
      <c r="H4" s="23">
        <f aca="true" t="shared" si="2" ref="H4:H22">SUM(G4*100/F4)</f>
        <v>178.40619193563836</v>
      </c>
      <c r="I4" s="22">
        <v>412233</v>
      </c>
      <c r="J4" s="38">
        <v>764258.52</v>
      </c>
      <c r="K4" s="23">
        <f>SUM(J4*100/I4)</f>
        <v>185.3947937210267</v>
      </c>
      <c r="L4" s="22">
        <v>749207</v>
      </c>
      <c r="M4" s="38">
        <v>519735.42</v>
      </c>
      <c r="N4" s="23">
        <f>SUM(M4*100/L4)</f>
        <v>69.37140469856796</v>
      </c>
    </row>
    <row r="5" spans="1:14" ht="38.25">
      <c r="A5" s="5">
        <v>11010500</v>
      </c>
      <c r="B5" s="3" t="s">
        <v>16</v>
      </c>
      <c r="C5" s="20">
        <f t="shared" si="0"/>
        <v>9760</v>
      </c>
      <c r="D5" s="34">
        <f t="shared" si="1"/>
        <v>60599.369999999995</v>
      </c>
      <c r="E5" s="21">
        <f>SUM(D5*100/C5)</f>
        <v>620.8951844262295</v>
      </c>
      <c r="F5" s="22">
        <v>2960</v>
      </c>
      <c r="G5" s="38">
        <v>19576.86</v>
      </c>
      <c r="H5" s="23">
        <f t="shared" si="2"/>
        <v>661.3804054054054</v>
      </c>
      <c r="I5" s="22">
        <v>6290</v>
      </c>
      <c r="J5" s="38">
        <v>25336.62</v>
      </c>
      <c r="K5" s="23">
        <f>SUM(J5*100/I5)</f>
        <v>402.80794912559617</v>
      </c>
      <c r="L5" s="22">
        <v>510</v>
      </c>
      <c r="M5" s="38">
        <v>15685.89</v>
      </c>
      <c r="N5" s="23">
        <f>SUM(M5*100/L5)</f>
        <v>3075.664705882353</v>
      </c>
    </row>
    <row r="6" spans="1:14" ht="38.25">
      <c r="A6" s="5">
        <v>11020202</v>
      </c>
      <c r="B6" s="3" t="s">
        <v>2</v>
      </c>
      <c r="C6" s="20">
        <f t="shared" si="0"/>
        <v>100</v>
      </c>
      <c r="D6" s="42">
        <f t="shared" si="1"/>
        <v>155</v>
      </c>
      <c r="E6" s="21">
        <f>SUM(D6*100/C6)</f>
        <v>155</v>
      </c>
      <c r="F6" s="22">
        <v>100</v>
      </c>
      <c r="G6" s="38">
        <v>153</v>
      </c>
      <c r="H6" s="23"/>
      <c r="I6" s="22"/>
      <c r="J6" s="38"/>
      <c r="K6" s="23"/>
      <c r="L6" s="22"/>
      <c r="M6" s="38">
        <v>2</v>
      </c>
      <c r="N6" s="23"/>
    </row>
    <row r="7" spans="1:14" ht="39.75" customHeight="1">
      <c r="A7" s="5">
        <v>14040000</v>
      </c>
      <c r="B7" s="3" t="s">
        <v>18</v>
      </c>
      <c r="C7" s="20">
        <f t="shared" si="0"/>
        <v>16000</v>
      </c>
      <c r="D7" s="34">
        <f t="shared" si="1"/>
        <v>17554.65</v>
      </c>
      <c r="E7" s="21">
        <f>SUM(D7*100/C7)</f>
        <v>109.71656250000001</v>
      </c>
      <c r="F7" s="22">
        <v>6000</v>
      </c>
      <c r="G7" s="38">
        <v>6851</v>
      </c>
      <c r="H7" s="23">
        <f t="shared" si="2"/>
        <v>114.18333333333334</v>
      </c>
      <c r="I7" s="22">
        <v>2000</v>
      </c>
      <c r="J7" s="38">
        <v>1968</v>
      </c>
      <c r="K7" s="23">
        <f>SUM(J7*100/I7)</f>
        <v>98.4</v>
      </c>
      <c r="L7" s="22">
        <v>8000</v>
      </c>
      <c r="M7" s="38">
        <v>8735.65</v>
      </c>
      <c r="N7" s="23">
        <f>SUM(M7*100/L7)</f>
        <v>109.195625</v>
      </c>
    </row>
    <row r="8" spans="1:14" ht="51" customHeight="1">
      <c r="A8" s="24">
        <v>18010100</v>
      </c>
      <c r="B8" s="15" t="s">
        <v>29</v>
      </c>
      <c r="C8" s="25">
        <f t="shared" si="0"/>
        <v>0</v>
      </c>
      <c r="D8" s="35">
        <f t="shared" si="1"/>
        <v>65776.11</v>
      </c>
      <c r="E8" s="21"/>
      <c r="F8" s="26"/>
      <c r="G8" s="39"/>
      <c r="H8" s="27">
        <v>0</v>
      </c>
      <c r="I8" s="26"/>
      <c r="J8" s="39"/>
      <c r="K8" s="27">
        <v>0</v>
      </c>
      <c r="L8" s="26"/>
      <c r="M8" s="39">
        <v>65776.11</v>
      </c>
      <c r="N8" s="27">
        <v>0</v>
      </c>
    </row>
    <row r="9" spans="1:14" s="2" customFormat="1" ht="51" customHeight="1">
      <c r="A9" s="5">
        <v>18010300</v>
      </c>
      <c r="B9" s="3" t="s">
        <v>33</v>
      </c>
      <c r="C9" s="20">
        <f t="shared" si="0"/>
        <v>0</v>
      </c>
      <c r="D9" s="34">
        <f t="shared" si="1"/>
        <v>110.52</v>
      </c>
      <c r="E9" s="21"/>
      <c r="F9" s="22"/>
      <c r="G9" s="38">
        <v>110.52</v>
      </c>
      <c r="H9" s="23">
        <v>0</v>
      </c>
      <c r="I9" s="22"/>
      <c r="J9" s="38"/>
      <c r="K9" s="23">
        <v>0</v>
      </c>
      <c r="L9" s="22"/>
      <c r="M9" s="38"/>
      <c r="N9" s="23">
        <v>0</v>
      </c>
    </row>
    <row r="10" spans="1:14" ht="51">
      <c r="A10" s="28">
        <v>18010400</v>
      </c>
      <c r="B10" s="29" t="s">
        <v>3</v>
      </c>
      <c r="C10" s="30">
        <f t="shared" si="0"/>
        <v>100000</v>
      </c>
      <c r="D10" s="36">
        <f t="shared" si="1"/>
        <v>260306.61000000002</v>
      </c>
      <c r="E10" s="31"/>
      <c r="F10" s="32"/>
      <c r="G10" s="40">
        <v>16996.03</v>
      </c>
      <c r="H10" s="33"/>
      <c r="I10" s="32"/>
      <c r="J10" s="40">
        <v>6289.01</v>
      </c>
      <c r="K10" s="33"/>
      <c r="L10" s="32">
        <v>100000</v>
      </c>
      <c r="M10" s="40">
        <v>237021.57</v>
      </c>
      <c r="N10" s="33"/>
    </row>
    <row r="11" spans="1:14" ht="12.75">
      <c r="A11" s="5">
        <v>18010500</v>
      </c>
      <c r="B11" s="3" t="s">
        <v>4</v>
      </c>
      <c r="C11" s="20">
        <f t="shared" si="0"/>
        <v>247000</v>
      </c>
      <c r="D11" s="34">
        <f t="shared" si="1"/>
        <v>255992.89</v>
      </c>
      <c r="E11" s="21">
        <f>SUM(D11*100/C11)</f>
        <v>103.64084615384616</v>
      </c>
      <c r="F11" s="22">
        <v>92000</v>
      </c>
      <c r="G11" s="38">
        <v>46252.93</v>
      </c>
      <c r="H11" s="23">
        <f t="shared" si="2"/>
        <v>50.27492391304348</v>
      </c>
      <c r="I11" s="22">
        <v>4000</v>
      </c>
      <c r="J11" s="38">
        <v>7104.7</v>
      </c>
      <c r="K11" s="23">
        <f aca="true" t="shared" si="3" ref="K11:K17">SUM(J11*100/I11)</f>
        <v>177.6175</v>
      </c>
      <c r="L11" s="22">
        <v>151000</v>
      </c>
      <c r="M11" s="38">
        <v>202635.26</v>
      </c>
      <c r="N11" s="23">
        <f aca="true" t="shared" si="4" ref="N11:N17">SUM(M11*100/L11)</f>
        <v>134.19553642384105</v>
      </c>
    </row>
    <row r="12" spans="1:14" ht="12.75">
      <c r="A12" s="5">
        <v>18010600</v>
      </c>
      <c r="B12" s="3" t="s">
        <v>5</v>
      </c>
      <c r="C12" s="20">
        <f t="shared" si="0"/>
        <v>6488435</v>
      </c>
      <c r="D12" s="34">
        <f t="shared" si="1"/>
        <v>6606063.46</v>
      </c>
      <c r="E12" s="21">
        <f>SUM(D12*100/C12)</f>
        <v>101.81289417247764</v>
      </c>
      <c r="F12" s="22">
        <v>3211280</v>
      </c>
      <c r="G12" s="38">
        <v>3358854.48</v>
      </c>
      <c r="H12" s="23">
        <f t="shared" si="2"/>
        <v>104.59550335068882</v>
      </c>
      <c r="I12" s="22">
        <v>1971372</v>
      </c>
      <c r="J12" s="38">
        <v>2038740.86</v>
      </c>
      <c r="K12" s="23">
        <f t="shared" si="3"/>
        <v>103.4173590778402</v>
      </c>
      <c r="L12" s="22">
        <v>1305783</v>
      </c>
      <c r="M12" s="38">
        <v>1208468.12</v>
      </c>
      <c r="N12" s="23">
        <f t="shared" si="4"/>
        <v>92.54739263721461</v>
      </c>
    </row>
    <row r="13" spans="1:14" ht="12.75">
      <c r="A13" s="5">
        <v>18010700</v>
      </c>
      <c r="B13" s="3" t="s">
        <v>6</v>
      </c>
      <c r="C13" s="20">
        <f t="shared" si="0"/>
        <v>181500</v>
      </c>
      <c r="D13" s="34">
        <f t="shared" si="1"/>
        <v>332993.99</v>
      </c>
      <c r="E13" s="21"/>
      <c r="F13" s="22">
        <v>18000</v>
      </c>
      <c r="G13" s="38">
        <v>37550.36</v>
      </c>
      <c r="H13" s="23">
        <f t="shared" si="2"/>
        <v>208.61311111111112</v>
      </c>
      <c r="I13" s="22">
        <v>135000</v>
      </c>
      <c r="J13" s="38">
        <v>268305.16</v>
      </c>
      <c r="K13" s="23">
        <f t="shared" si="3"/>
        <v>198.74456296296293</v>
      </c>
      <c r="L13" s="22">
        <v>28500</v>
      </c>
      <c r="M13" s="38">
        <v>27138.47</v>
      </c>
      <c r="N13" s="23">
        <f t="shared" si="4"/>
        <v>95.22270175438597</v>
      </c>
    </row>
    <row r="14" spans="1:14" ht="12.75">
      <c r="A14" s="5">
        <v>18010900</v>
      </c>
      <c r="B14" s="3" t="s">
        <v>7</v>
      </c>
      <c r="C14" s="20">
        <f t="shared" si="0"/>
        <v>120000</v>
      </c>
      <c r="D14" s="34">
        <f t="shared" si="1"/>
        <v>236122.59</v>
      </c>
      <c r="E14" s="21">
        <f>SUM(D14*100/C14)</f>
        <v>196.768825</v>
      </c>
      <c r="F14" s="22">
        <v>65000</v>
      </c>
      <c r="G14" s="38">
        <v>122516.76</v>
      </c>
      <c r="H14" s="23">
        <f t="shared" si="2"/>
        <v>188.48732307692308</v>
      </c>
      <c r="I14" s="22">
        <v>35000</v>
      </c>
      <c r="J14" s="38">
        <v>66144.48</v>
      </c>
      <c r="K14" s="23">
        <f t="shared" si="3"/>
        <v>188.98422857142856</v>
      </c>
      <c r="L14" s="22">
        <v>20000</v>
      </c>
      <c r="M14" s="38">
        <v>47461.35</v>
      </c>
      <c r="N14" s="23">
        <f t="shared" si="4"/>
        <v>237.30675</v>
      </c>
    </row>
    <row r="15" spans="1:14" ht="12.75">
      <c r="A15" s="5">
        <v>18050300</v>
      </c>
      <c r="B15" s="3" t="s">
        <v>13</v>
      </c>
      <c r="C15" s="20">
        <f t="shared" si="0"/>
        <v>13000</v>
      </c>
      <c r="D15" s="34">
        <f t="shared" si="1"/>
        <v>194497.01</v>
      </c>
      <c r="E15" s="21">
        <f>SUM(D15*100/C15)</f>
        <v>1496.130846153846</v>
      </c>
      <c r="F15" s="22"/>
      <c r="G15" s="38">
        <v>171700</v>
      </c>
      <c r="H15" s="23"/>
      <c r="I15" s="22">
        <v>2000</v>
      </c>
      <c r="J15" s="38">
        <v>6745</v>
      </c>
      <c r="K15" s="23">
        <f t="shared" si="3"/>
        <v>337.25</v>
      </c>
      <c r="L15" s="22">
        <v>11000</v>
      </c>
      <c r="M15" s="38">
        <v>16052.01</v>
      </c>
      <c r="N15" s="23">
        <f t="shared" si="4"/>
        <v>145.92736363636362</v>
      </c>
    </row>
    <row r="16" spans="1:14" ht="12.75">
      <c r="A16" s="5">
        <v>18050400</v>
      </c>
      <c r="B16" s="3" t="s">
        <v>8</v>
      </c>
      <c r="C16" s="20">
        <f t="shared" si="0"/>
        <v>1212421</v>
      </c>
      <c r="D16" s="34">
        <f t="shared" si="1"/>
        <v>1214954.27</v>
      </c>
      <c r="E16" s="21">
        <f>SUM(D16*100/C16)</f>
        <v>100.20894309814825</v>
      </c>
      <c r="F16" s="22">
        <v>910463</v>
      </c>
      <c r="G16" s="38">
        <v>1046708.87</v>
      </c>
      <c r="H16" s="23">
        <f t="shared" si="2"/>
        <v>114.96445984076233</v>
      </c>
      <c r="I16" s="22">
        <v>91720</v>
      </c>
      <c r="J16" s="38">
        <v>118453.4</v>
      </c>
      <c r="K16" s="23">
        <f t="shared" si="3"/>
        <v>129.14675098124727</v>
      </c>
      <c r="L16" s="22">
        <v>210238</v>
      </c>
      <c r="M16" s="38">
        <v>49792</v>
      </c>
      <c r="N16" s="23">
        <f t="shared" si="4"/>
        <v>23.68363473777338</v>
      </c>
    </row>
    <row r="17" spans="1:14" ht="78" customHeight="1">
      <c r="A17" s="5">
        <v>18050500</v>
      </c>
      <c r="B17" s="19" t="s">
        <v>9</v>
      </c>
      <c r="C17" s="20">
        <f t="shared" si="0"/>
        <v>2058900</v>
      </c>
      <c r="D17" s="34">
        <f t="shared" si="1"/>
        <v>1917928.3000000003</v>
      </c>
      <c r="E17" s="21">
        <f>SUM(D17*100/C17)</f>
        <v>93.15305745786587</v>
      </c>
      <c r="F17" s="22">
        <v>915334</v>
      </c>
      <c r="G17" s="38">
        <v>1216557.1</v>
      </c>
      <c r="H17" s="23">
        <f t="shared" si="2"/>
        <v>132.9085448590351</v>
      </c>
      <c r="I17" s="22">
        <v>517000</v>
      </c>
      <c r="J17" s="38">
        <v>82196.53</v>
      </c>
      <c r="K17" s="23">
        <f t="shared" si="3"/>
        <v>15.898748549323017</v>
      </c>
      <c r="L17" s="22">
        <v>626566</v>
      </c>
      <c r="M17" s="38">
        <v>619174.67</v>
      </c>
      <c r="N17" s="23">
        <f t="shared" si="4"/>
        <v>98.82034294870773</v>
      </c>
    </row>
    <row r="18" spans="1:14" ht="12.75">
      <c r="A18" s="5">
        <v>21081100</v>
      </c>
      <c r="B18" t="s">
        <v>30</v>
      </c>
      <c r="C18" s="20">
        <f t="shared" si="0"/>
        <v>0</v>
      </c>
      <c r="D18" s="34">
        <f t="shared" si="1"/>
        <v>6000</v>
      </c>
      <c r="E18" s="21"/>
      <c r="F18" s="22"/>
      <c r="G18" s="38">
        <v>6000</v>
      </c>
      <c r="H18" s="23"/>
      <c r="I18" s="22"/>
      <c r="J18" s="38"/>
      <c r="K18" s="23"/>
      <c r="L18" s="22"/>
      <c r="M18" s="38"/>
      <c r="N18" s="23"/>
    </row>
    <row r="19" spans="1:14" ht="25.5">
      <c r="A19" s="5">
        <v>22012500</v>
      </c>
      <c r="B19" s="3" t="s">
        <v>10</v>
      </c>
      <c r="C19" s="20">
        <f t="shared" si="0"/>
        <v>2000</v>
      </c>
      <c r="D19" s="34">
        <f t="shared" si="1"/>
        <v>2694.8</v>
      </c>
      <c r="E19" s="21">
        <f aca="true" t="shared" si="5" ref="E19:E24">SUM(D19*100/C19)</f>
        <v>134.74</v>
      </c>
      <c r="F19" s="22">
        <v>800</v>
      </c>
      <c r="G19" s="38">
        <v>1565.17</v>
      </c>
      <c r="H19" s="23">
        <f t="shared" si="2"/>
        <v>195.64625</v>
      </c>
      <c r="I19" s="22">
        <v>500</v>
      </c>
      <c r="J19" s="38">
        <v>504.63</v>
      </c>
      <c r="K19" s="23">
        <f>SUM(J19*100/I19)</f>
        <v>100.926</v>
      </c>
      <c r="L19" s="22">
        <v>700</v>
      </c>
      <c r="M19" s="38">
        <v>625</v>
      </c>
      <c r="N19" s="23">
        <f>SUM(M19*100/L19)</f>
        <v>89.28571428571429</v>
      </c>
    </row>
    <row r="20" spans="1:14" ht="38.25">
      <c r="A20" s="5">
        <v>22012600</v>
      </c>
      <c r="B20" s="3" t="s">
        <v>11</v>
      </c>
      <c r="C20" s="20">
        <f t="shared" si="0"/>
        <v>20000</v>
      </c>
      <c r="D20" s="34">
        <f t="shared" si="1"/>
        <v>18160</v>
      </c>
      <c r="E20" s="21">
        <f t="shared" si="5"/>
        <v>90.8</v>
      </c>
      <c r="F20" s="22">
        <v>20000</v>
      </c>
      <c r="G20" s="38">
        <v>18160</v>
      </c>
      <c r="H20" s="23">
        <f t="shared" si="2"/>
        <v>90.8</v>
      </c>
      <c r="I20" s="22"/>
      <c r="J20" s="38"/>
      <c r="K20" s="23">
        <v>0</v>
      </c>
      <c r="L20" s="22"/>
      <c r="M20" s="38"/>
      <c r="N20" s="23">
        <v>0</v>
      </c>
    </row>
    <row r="21" spans="1:14" ht="51">
      <c r="A21" s="5">
        <v>22080402</v>
      </c>
      <c r="B21" s="3" t="s">
        <v>32</v>
      </c>
      <c r="C21" s="20">
        <f t="shared" si="0"/>
        <v>800</v>
      </c>
      <c r="D21" s="34">
        <f t="shared" si="1"/>
        <v>816</v>
      </c>
      <c r="E21" s="21">
        <v>0</v>
      </c>
      <c r="F21" s="22"/>
      <c r="G21" s="38">
        <v>812</v>
      </c>
      <c r="H21" s="23">
        <v>0</v>
      </c>
      <c r="I21" s="22"/>
      <c r="J21" s="38">
        <v>1</v>
      </c>
      <c r="K21" s="23">
        <v>0</v>
      </c>
      <c r="L21" s="22">
        <v>800</v>
      </c>
      <c r="M21" s="38">
        <v>3</v>
      </c>
      <c r="N21" s="23">
        <v>0</v>
      </c>
    </row>
    <row r="22" spans="1:14" ht="24" customHeight="1">
      <c r="A22" s="5">
        <v>22090100</v>
      </c>
      <c r="B22" s="3" t="s">
        <v>12</v>
      </c>
      <c r="C22" s="20">
        <f t="shared" si="0"/>
        <v>100</v>
      </c>
      <c r="D22" s="34">
        <f t="shared" si="1"/>
        <v>140.58999999999997</v>
      </c>
      <c r="E22" s="21">
        <f t="shared" si="5"/>
        <v>140.58999999999997</v>
      </c>
      <c r="F22" s="22">
        <v>60</v>
      </c>
      <c r="G22" s="38">
        <v>78.88</v>
      </c>
      <c r="H22" s="23">
        <f t="shared" si="2"/>
        <v>131.46666666666667</v>
      </c>
      <c r="I22" s="22">
        <v>40</v>
      </c>
      <c r="J22" s="38">
        <v>32.13</v>
      </c>
      <c r="K22" s="23">
        <v>0</v>
      </c>
      <c r="L22" s="22"/>
      <c r="M22" s="38">
        <v>29.58</v>
      </c>
      <c r="N22" s="23">
        <v>0</v>
      </c>
    </row>
    <row r="23" spans="1:14" ht="24" customHeight="1">
      <c r="A23" s="5">
        <v>24060300</v>
      </c>
      <c r="B23" s="19" t="s">
        <v>31</v>
      </c>
      <c r="C23" s="20">
        <f t="shared" si="0"/>
        <v>1000</v>
      </c>
      <c r="D23" s="34">
        <f t="shared" si="1"/>
        <v>0</v>
      </c>
      <c r="E23" s="21">
        <v>0</v>
      </c>
      <c r="F23" s="22"/>
      <c r="G23" s="38"/>
      <c r="H23" s="23">
        <v>0</v>
      </c>
      <c r="I23" s="22"/>
      <c r="J23" s="38"/>
      <c r="K23" s="23">
        <v>0</v>
      </c>
      <c r="L23" s="22">
        <v>1000</v>
      </c>
      <c r="M23" s="38"/>
      <c r="N23" s="23">
        <v>0</v>
      </c>
    </row>
    <row r="24" spans="1:14" ht="12.75">
      <c r="A24" s="2"/>
      <c r="B24" s="4" t="s">
        <v>17</v>
      </c>
      <c r="C24" s="11">
        <f>SUM(C3:C23)</f>
        <v>16076256</v>
      </c>
      <c r="D24" s="37">
        <f>SUM(D3:D23)</f>
        <v>17574085.51</v>
      </c>
      <c r="E24" s="12">
        <f t="shared" si="5"/>
        <v>109.31702947502205</v>
      </c>
      <c r="F24" s="10">
        <f>SUM(F3:F23)</f>
        <v>6504507</v>
      </c>
      <c r="G24" s="10">
        <f>SUM(G3:G23)</f>
        <v>7919211.600000001</v>
      </c>
      <c r="H24" s="9"/>
      <c r="I24" s="10">
        <f>SUM(I3:I23)</f>
        <v>4520395</v>
      </c>
      <c r="J24" s="41">
        <f>SUM(J3:J23)</f>
        <v>4668670.490000001</v>
      </c>
      <c r="K24" s="9"/>
      <c r="L24" s="10">
        <f>SUM(L3:L23)</f>
        <v>5051354</v>
      </c>
      <c r="M24" s="41">
        <f>SUM(M3:M23)</f>
        <v>4986203.419999999</v>
      </c>
      <c r="N24" s="9"/>
    </row>
    <row r="25" spans="1:14" ht="12.75">
      <c r="A25" s="16"/>
      <c r="B25" s="4" t="s">
        <v>28</v>
      </c>
      <c r="C25" s="17"/>
      <c r="D25" s="43">
        <f>SUM(D24-C24)</f>
        <v>1497829.5100000016</v>
      </c>
      <c r="E25" s="18"/>
      <c r="F25" s="10"/>
      <c r="G25" s="41">
        <f>SUM(G24-F24)</f>
        <v>1414704.6000000006</v>
      </c>
      <c r="H25" s="9"/>
      <c r="I25" s="10"/>
      <c r="J25" s="41">
        <f>SUM(J24-I24)</f>
        <v>148275.49000000115</v>
      </c>
      <c r="K25" s="9"/>
      <c r="L25" s="10"/>
      <c r="M25" s="41">
        <f>SUM(M24-L24)</f>
        <v>-65150.580000001006</v>
      </c>
      <c r="N25" s="9"/>
    </row>
    <row r="26" spans="2:4" ht="12.75">
      <c r="B26" s="14"/>
      <c r="D26" s="13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Nachalnik</dc:creator>
  <cp:keywords/>
  <dc:description/>
  <cp:lastModifiedBy>Admin</cp:lastModifiedBy>
  <cp:lastPrinted>2018-01-10T13:56:27Z</cp:lastPrinted>
  <dcterms:created xsi:type="dcterms:W3CDTF">2016-11-01T09:04:09Z</dcterms:created>
  <dcterms:modified xsi:type="dcterms:W3CDTF">2018-01-15T14:19:30Z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-670787308</vt:i4>
  </property>
  <property fmtid="{D5CDD505-2E9C-101B-9397-08002B2CF9AE}" pid="3" name="_EmailSubject">
    <vt:lpwstr>доходи</vt:lpwstr>
  </property>
  <property fmtid="{D5CDD505-2E9C-101B-9397-08002B2CF9AE}" pid="4" name="_AuthorEmail">
    <vt:lpwstr>gfin@ukrpost.ua</vt:lpwstr>
  </property>
  <property fmtid="{D5CDD505-2E9C-101B-9397-08002B2CF9AE}" pid="5" name="_AuthorEmailDisplayName">
    <vt:lpwstr>фінуправління Гадяч</vt:lpwstr>
  </property>
  <property fmtid="{D5CDD505-2E9C-101B-9397-08002B2CF9AE}" pid="6" name="_ReviewingToolsShownOnce">
    <vt:lpwstr/>
  </property>
</Properties>
</file>